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X:\proxellTechnologies\"/>
    </mc:Choice>
  </mc:AlternateContent>
  <xr:revisionPtr revIDLastSave="0" documentId="8_{CF182344-A31A-4E78-9155-8B601A3E4C23}" xr6:coauthVersionLast="45" xr6:coauthVersionMax="45" xr10:uidLastSave="{00000000-0000-0000-0000-000000000000}"/>
  <bookViews>
    <workbookView xWindow="-108" yWindow="-108" windowWidth="23256" windowHeight="14160" xr2:uid="{5C1AC903-E534-4691-8903-F75A362AE77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22" i="1" l="1"/>
  <c r="M22" i="1"/>
  <c r="M23" i="1"/>
  <c r="N23" i="1" s="1"/>
  <c r="G23" i="1"/>
  <c r="L23" i="1"/>
  <c r="I23" i="1"/>
  <c r="L22" i="1"/>
  <c r="G22" i="1"/>
  <c r="I22" i="1"/>
  <c r="M24" i="1"/>
  <c r="L24" i="1"/>
  <c r="G24" i="1"/>
  <c r="I24" i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3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5" i="1"/>
  <c r="I21" i="1"/>
  <c r="G21" i="1"/>
  <c r="N21" i="1" l="1"/>
  <c r="N24" i="1"/>
  <c r="N5" i="1"/>
  <c r="N20" i="1"/>
  <c r="I20" i="1"/>
  <c r="G20" i="1"/>
  <c r="N19" i="1"/>
  <c r="I19" i="1"/>
  <c r="G19" i="1"/>
  <c r="N18" i="1"/>
  <c r="I18" i="1"/>
  <c r="G18" i="1"/>
  <c r="N17" i="1"/>
  <c r="I17" i="1"/>
  <c r="G17" i="1"/>
  <c r="N16" i="1"/>
  <c r="I16" i="1"/>
  <c r="G16" i="1"/>
  <c r="N15" i="1"/>
  <c r="I15" i="1"/>
  <c r="G15" i="1"/>
  <c r="N14" i="1"/>
  <c r="I14" i="1"/>
  <c r="G14" i="1"/>
  <c r="N13" i="1"/>
  <c r="I13" i="1"/>
  <c r="G13" i="1"/>
  <c r="N12" i="1"/>
  <c r="I12" i="1"/>
  <c r="G12" i="1"/>
  <c r="N11" i="1"/>
  <c r="I11" i="1"/>
  <c r="G11" i="1"/>
  <c r="N10" i="1"/>
  <c r="I10" i="1"/>
  <c r="G10" i="1"/>
  <c r="N9" i="1"/>
  <c r="I9" i="1"/>
  <c r="G9" i="1"/>
  <c r="N8" i="1"/>
  <c r="I8" i="1"/>
  <c r="G8" i="1"/>
  <c r="N7" i="1"/>
  <c r="I7" i="1"/>
  <c r="G7" i="1"/>
  <c r="N6" i="1"/>
  <c r="I6" i="1"/>
  <c r="G6" i="1"/>
  <c r="I5" i="1"/>
  <c r="G5" i="1"/>
  <c r="M4" i="1"/>
  <c r="N4" i="1" s="1"/>
  <c r="I4" i="1"/>
  <c r="G4" i="1"/>
  <c r="M3" i="1"/>
  <c r="N3" i="1" s="1"/>
  <c r="I3" i="1"/>
  <c r="G3" i="1"/>
  <c r="N25" i="1" l="1"/>
  <c r="G25" i="1"/>
</calcChain>
</file>

<file path=xl/sharedStrings.xml><?xml version="1.0" encoding="utf-8"?>
<sst xmlns="http://schemas.openxmlformats.org/spreadsheetml/2006/main" count="35" uniqueCount="31">
  <si>
    <t>Managed IT a-la-carte</t>
  </si>
  <si>
    <t>per unit</t>
  </si>
  <si>
    <t>Number of Units</t>
  </si>
  <si>
    <t>Total</t>
  </si>
  <si>
    <t>Network Switch - Standard</t>
  </si>
  <si>
    <t>Network Switch - POE</t>
  </si>
  <si>
    <t>Digital DVR</t>
  </si>
  <si>
    <t>Analog DVR</t>
  </si>
  <si>
    <t>Workstation, CPU/Monitor/Mouse</t>
  </si>
  <si>
    <t>Camera - Analog</t>
  </si>
  <si>
    <t>Camera - IP</t>
  </si>
  <si>
    <t>Raspberry Pi - Digital Signage</t>
  </si>
  <si>
    <t>VoIP Adapter</t>
  </si>
  <si>
    <t>Phone - IP</t>
  </si>
  <si>
    <t>TV , LED</t>
  </si>
  <si>
    <t>Router</t>
  </si>
  <si>
    <t>Modem</t>
  </si>
  <si>
    <t>VoIP PBX Server</t>
  </si>
  <si>
    <t>File Server</t>
  </si>
  <si>
    <t>WiFi Access Point</t>
  </si>
  <si>
    <t>Printer</t>
  </si>
  <si>
    <t>Uniteruptable Power Supply</t>
  </si>
  <si>
    <t>TOTAL /month</t>
  </si>
  <si>
    <t>1TB Offsite (Secure) Locally Stored Data backup</t>
  </si>
  <si>
    <r>
      <t xml:space="preserve">Managed IT a-la-carte + </t>
    </r>
    <r>
      <rPr>
        <b/>
        <sz val="11"/>
        <color rgb="FFFF0000"/>
        <rFont val="Calibri"/>
        <family val="2"/>
        <scheme val="minor"/>
      </rPr>
      <t>replacement plan</t>
    </r>
  </si>
  <si>
    <t>* All the services included in the managed plan plus, Protection plan includes the replacement of devices that have bceome inoperable due to age, or normal wear/tear. Limit one/same device per 180 day period. Devices will be replaced with units of equal function.</t>
  </si>
  <si>
    <r>
      <rPr>
        <sz val="18"/>
        <color theme="1"/>
        <rFont val="Calibri"/>
        <family val="2"/>
        <scheme val="minor"/>
      </rPr>
      <t xml:space="preserve">Please use the </t>
    </r>
    <r>
      <rPr>
        <b/>
        <u/>
        <sz val="18"/>
        <rFont val="Calibri"/>
        <family val="2"/>
        <scheme val="minor"/>
      </rPr>
      <t>YELLOW COLUMNS</t>
    </r>
    <r>
      <rPr>
        <sz val="18"/>
        <color theme="1"/>
        <rFont val="Calibri"/>
        <family val="2"/>
        <scheme val="minor"/>
      </rPr>
      <t xml:space="preserve"> to calculate your monthy total for managed IT services</t>
    </r>
  </si>
  <si>
    <t>Web Hosting</t>
  </si>
  <si>
    <t>VoIP Phone / per Line</t>
  </si>
  <si>
    <t>Email Hosting  /per user account</t>
  </si>
  <si>
    <t>Service includes; keeping device(s) operational and functional as needed, required by client. Unlimited on-call, on-site device assistance (onsite within a 24-period, if not sooner), unlimited remote assitance as needed. Maintenance will be performed after-hours to minimize production disruption unless otherwise requested. New equimpment installed as requested, hourly rate for new installation $20.00/hr. Coverage for non-covered items billed at $20.00/hr. *Other terms and conditions apply*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</si>
</sst>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8"/>
      <color theme="1"/>
      <name val="Calibri"/>
      <family val="2"/>
      <scheme val="minor"/>
    </font>
    <font>
      <b/>
      <u/>
      <sz val="18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44" fontId="4" fillId="0" borderId="2" xfId="1" applyFont="1" applyBorder="1" applyAlignment="1">
      <alignment horizontal="center" vertical="center"/>
    </xf>
    <xf numFmtId="44" fontId="5" fillId="0" borderId="2" xfId="1" applyFont="1" applyBorder="1" applyAlignment="1">
      <alignment vertical="center"/>
    </xf>
    <xf numFmtId="44" fontId="2" fillId="0" borderId="3" xfId="1" applyFont="1" applyBorder="1" applyAlignment="1">
      <alignment vertical="center"/>
    </xf>
    <xf numFmtId="44" fontId="0" fillId="0" borderId="4" xfId="1" applyFont="1" applyBorder="1" applyAlignment="1">
      <alignment vertical="center"/>
    </xf>
    <xf numFmtId="164" fontId="0" fillId="0" borderId="0" xfId="1" applyNumberFormat="1" applyFont="1" applyBorder="1" applyAlignment="1">
      <alignment vertical="center"/>
    </xf>
    <xf numFmtId="0" fontId="0" fillId="2" borderId="0" xfId="1" applyNumberFormat="1" applyFont="1" applyFill="1" applyBorder="1" applyAlignment="1">
      <alignment horizontal="center" vertical="center"/>
    </xf>
    <xf numFmtId="44" fontId="0" fillId="0" borderId="5" xfId="1" applyFont="1" applyBorder="1" applyAlignment="1">
      <alignment horizontal="center" vertical="center"/>
    </xf>
    <xf numFmtId="0" fontId="0" fillId="0" borderId="4" xfId="0" applyBorder="1"/>
    <xf numFmtId="44" fontId="0" fillId="0" borderId="0" xfId="1" applyFont="1" applyBorder="1"/>
    <xf numFmtId="44" fontId="0" fillId="0" borderId="5" xfId="0" applyNumberFormat="1" applyBorder="1"/>
    <xf numFmtId="44" fontId="0" fillId="0" borderId="0" xfId="1" applyFont="1" applyBorder="1" applyAlignment="1">
      <alignment vertical="center"/>
    </xf>
    <xf numFmtId="0" fontId="0" fillId="0" borderId="0" xfId="0" applyAlignment="1">
      <alignment horizontal="center"/>
    </xf>
    <xf numFmtId="44" fontId="6" fillId="0" borderId="3" xfId="1" applyFont="1" applyBorder="1"/>
    <xf numFmtId="0" fontId="0" fillId="0" borderId="8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8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44" fontId="3" fillId="0" borderId="1" xfId="1" applyFont="1" applyBorder="1" applyAlignment="1">
      <alignment vertical="center"/>
    </xf>
    <xf numFmtId="44" fontId="3" fillId="0" borderId="2" xfId="1" applyFont="1" applyBorder="1" applyAlignment="1">
      <alignment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44" fontId="6" fillId="0" borderId="1" xfId="1" applyFont="1" applyBorder="1" applyAlignment="1">
      <alignment horizontal="center"/>
    </xf>
    <xf numFmtId="44" fontId="6" fillId="0" borderId="2" xfId="1" applyFont="1" applyBorder="1" applyAlignment="1">
      <alignment horizontal="center"/>
    </xf>
    <xf numFmtId="44" fontId="0" fillId="0" borderId="4" xfId="0" applyNumberFormat="1" applyBorder="1"/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0" borderId="0" xfId="1" applyNumberFormat="1" applyFont="1" applyFill="1" applyBorder="1" applyAlignment="1">
      <alignment horizontal="center"/>
    </xf>
    <xf numFmtId="44" fontId="0" fillId="0" borderId="5" xfId="1" applyFont="1" applyBorder="1" applyAlignment="1">
      <alignment horizontal="right" vertical="center"/>
    </xf>
    <xf numFmtId="44" fontId="0" fillId="0" borderId="0" xfId="1" applyFont="1" applyBorder="1" applyAlignment="1">
      <alignment horizontal="left"/>
    </xf>
    <xf numFmtId="44" fontId="0" fillId="0" borderId="0" xfId="1" applyFont="1"/>
    <xf numFmtId="0" fontId="0" fillId="2" borderId="0" xfId="1" applyNumberFormat="1" applyFont="1" applyFill="1" applyBorder="1" applyAlignment="1" applyProtection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89504C-75D0-41D1-96F6-2C24C28F80DB}">
  <dimension ref="B1:N26"/>
  <sheetViews>
    <sheetView tabSelected="1" workbookViewId="0">
      <selection activeCell="F3" sqref="F3:F24"/>
    </sheetView>
  </sheetViews>
  <sheetFormatPr defaultRowHeight="14.4" x14ac:dyDescent="0.3"/>
  <cols>
    <col min="1" max="1" width="2" customWidth="1"/>
    <col min="2" max="2" width="41.44140625" bestFit="1" customWidth="1"/>
    <col min="3" max="3" width="8.21875" bestFit="1" customWidth="1"/>
    <col min="5" max="5" width="10.44140625" bestFit="1" customWidth="1"/>
    <col min="6" max="6" width="16.88671875" bestFit="1" customWidth="1"/>
    <col min="7" max="7" width="16.88671875" customWidth="1"/>
    <col min="8" max="8" width="3.44140625" customWidth="1"/>
    <col min="9" max="9" width="41.44140625" bestFit="1" customWidth="1"/>
    <col min="10" max="10" width="8.21875" bestFit="1" customWidth="1"/>
    <col min="13" max="13" width="16.88671875" bestFit="1" customWidth="1"/>
    <col min="14" max="14" width="15.5546875" bestFit="1" customWidth="1"/>
  </cols>
  <sheetData>
    <row r="1" spans="2:14" s="31" customFormat="1" ht="34.799999999999997" customHeight="1" thickBot="1" x14ac:dyDescent="0.35">
      <c r="B1" s="29" t="s">
        <v>26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2:14" ht="15.6" x14ac:dyDescent="0.3">
      <c r="B2" s="20" t="s">
        <v>0</v>
      </c>
      <c r="C2" s="21"/>
      <c r="D2" s="21"/>
      <c r="E2" s="1" t="s">
        <v>1</v>
      </c>
      <c r="F2" s="2" t="s">
        <v>2</v>
      </c>
      <c r="G2" s="3" t="s">
        <v>3</v>
      </c>
      <c r="I2" s="22" t="s">
        <v>24</v>
      </c>
      <c r="J2" s="23"/>
      <c r="K2" s="23"/>
      <c r="L2" s="1" t="s">
        <v>1</v>
      </c>
      <c r="M2" s="2" t="s">
        <v>2</v>
      </c>
      <c r="N2" s="3" t="s">
        <v>3</v>
      </c>
    </row>
    <row r="3" spans="2:14" x14ac:dyDescent="0.3">
      <c r="B3" s="4" t="s">
        <v>4</v>
      </c>
      <c r="D3" s="5"/>
      <c r="E3" s="11">
        <v>38</v>
      </c>
      <c r="F3" s="6">
        <v>0</v>
      </c>
      <c r="G3" s="33">
        <f>SUM(E3*F3)</f>
        <v>0</v>
      </c>
      <c r="I3" s="8" t="str">
        <f>(B3)</f>
        <v>Network Switch - Standard</v>
      </c>
      <c r="K3" s="9"/>
      <c r="L3" s="9">
        <f>SUM(E3*0.6+E3)</f>
        <v>60.8</v>
      </c>
      <c r="M3" s="32">
        <f>SUM(F3)</f>
        <v>0</v>
      </c>
      <c r="N3" s="10">
        <f>SUM(L3*M3)</f>
        <v>0</v>
      </c>
    </row>
    <row r="4" spans="2:14" x14ac:dyDescent="0.3">
      <c r="B4" s="4" t="s">
        <v>5</v>
      </c>
      <c r="D4" s="5"/>
      <c r="E4" s="11">
        <v>39.75</v>
      </c>
      <c r="F4" s="36">
        <v>0</v>
      </c>
      <c r="G4" s="33">
        <f t="shared" ref="G4:G20" si="0">SUM(E4*F4)</f>
        <v>0</v>
      </c>
      <c r="I4" s="8" t="str">
        <f t="shared" ref="I4:I19" si="1">(B4)</f>
        <v>Network Switch - POE</v>
      </c>
      <c r="K4" s="9"/>
      <c r="L4" s="9">
        <f t="shared" ref="L4:L21" si="2">SUM(E4*0.6+E4)</f>
        <v>63.599999999999994</v>
      </c>
      <c r="M4" s="32">
        <f t="shared" ref="M4" si="3">SUM(F4)</f>
        <v>0</v>
      </c>
      <c r="N4" s="10">
        <f>SUM(L4*M4)</f>
        <v>0</v>
      </c>
    </row>
    <row r="5" spans="2:14" x14ac:dyDescent="0.3">
      <c r="B5" s="4" t="s">
        <v>6</v>
      </c>
      <c r="D5" s="5"/>
      <c r="E5" s="11">
        <v>38.5</v>
      </c>
      <c r="F5" s="36">
        <v>0</v>
      </c>
      <c r="G5" s="33">
        <f t="shared" si="0"/>
        <v>0</v>
      </c>
      <c r="I5" s="8" t="str">
        <f t="shared" si="1"/>
        <v>Digital DVR</v>
      </c>
      <c r="K5" s="9"/>
      <c r="L5" s="9">
        <f t="shared" si="2"/>
        <v>61.599999999999994</v>
      </c>
      <c r="M5" s="32">
        <f>SUM(F5)</f>
        <v>0</v>
      </c>
      <c r="N5" s="10">
        <f>SUM(L5*M5)</f>
        <v>0</v>
      </c>
    </row>
    <row r="6" spans="2:14" x14ac:dyDescent="0.3">
      <c r="B6" s="4" t="s">
        <v>7</v>
      </c>
      <c r="D6" s="5"/>
      <c r="E6" s="11">
        <v>35.42</v>
      </c>
      <c r="F6" s="36">
        <v>0</v>
      </c>
      <c r="G6" s="33">
        <f t="shared" si="0"/>
        <v>0</v>
      </c>
      <c r="I6" s="8" t="str">
        <f t="shared" si="1"/>
        <v>Analog DVR</v>
      </c>
      <c r="K6" s="9"/>
      <c r="L6" s="9">
        <f t="shared" si="2"/>
        <v>56.671999999999997</v>
      </c>
      <c r="M6" s="32">
        <f t="shared" ref="M6:M23" si="4">SUM(F6)</f>
        <v>0</v>
      </c>
      <c r="N6" s="10">
        <f t="shared" ref="N6:N20" si="5">SUM(L6*M6)</f>
        <v>0</v>
      </c>
    </row>
    <row r="7" spans="2:14" x14ac:dyDescent="0.3">
      <c r="B7" s="4" t="s">
        <v>8</v>
      </c>
      <c r="D7" s="5"/>
      <c r="E7" s="11">
        <v>55.86</v>
      </c>
      <c r="F7" s="36">
        <v>0</v>
      </c>
      <c r="G7" s="33">
        <f t="shared" si="0"/>
        <v>0</v>
      </c>
      <c r="I7" s="8" t="str">
        <f t="shared" si="1"/>
        <v>Workstation, CPU/Monitor/Mouse</v>
      </c>
      <c r="K7" s="9"/>
      <c r="L7" s="9">
        <f t="shared" si="2"/>
        <v>89.376000000000005</v>
      </c>
      <c r="M7" s="32">
        <f t="shared" si="4"/>
        <v>0</v>
      </c>
      <c r="N7" s="10">
        <f t="shared" si="5"/>
        <v>0</v>
      </c>
    </row>
    <row r="8" spans="2:14" x14ac:dyDescent="0.3">
      <c r="B8" s="4" t="s">
        <v>9</v>
      </c>
      <c r="D8" s="5"/>
      <c r="E8" s="11">
        <v>7.06</v>
      </c>
      <c r="F8" s="36">
        <v>0</v>
      </c>
      <c r="G8" s="33">
        <f t="shared" si="0"/>
        <v>0</v>
      </c>
      <c r="I8" s="8" t="str">
        <f t="shared" si="1"/>
        <v>Camera - Analog</v>
      </c>
      <c r="K8" s="9"/>
      <c r="L8" s="9">
        <f t="shared" si="2"/>
        <v>11.295999999999999</v>
      </c>
      <c r="M8" s="32">
        <f t="shared" si="4"/>
        <v>0</v>
      </c>
      <c r="N8" s="10">
        <f t="shared" si="5"/>
        <v>0</v>
      </c>
    </row>
    <row r="9" spans="2:14" x14ac:dyDescent="0.3">
      <c r="B9" s="4" t="s">
        <v>10</v>
      </c>
      <c r="D9" s="5"/>
      <c r="E9" s="11">
        <v>25</v>
      </c>
      <c r="F9" s="36">
        <v>0</v>
      </c>
      <c r="G9" s="33">
        <f t="shared" si="0"/>
        <v>0</v>
      </c>
      <c r="I9" s="8" t="str">
        <f t="shared" si="1"/>
        <v>Camera - IP</v>
      </c>
      <c r="K9" s="9"/>
      <c r="L9" s="9">
        <f t="shared" si="2"/>
        <v>40</v>
      </c>
      <c r="M9" s="32">
        <f t="shared" si="4"/>
        <v>0</v>
      </c>
      <c r="N9" s="10">
        <f t="shared" si="5"/>
        <v>0</v>
      </c>
    </row>
    <row r="10" spans="2:14" x14ac:dyDescent="0.3">
      <c r="B10" s="4" t="s">
        <v>11</v>
      </c>
      <c r="D10" s="5"/>
      <c r="E10" s="11">
        <v>11.41</v>
      </c>
      <c r="F10" s="36">
        <v>0</v>
      </c>
      <c r="G10" s="33">
        <f t="shared" si="0"/>
        <v>0</v>
      </c>
      <c r="I10" s="8" t="str">
        <f t="shared" si="1"/>
        <v>Raspberry Pi - Digital Signage</v>
      </c>
      <c r="K10" s="9"/>
      <c r="L10" s="9">
        <f t="shared" si="2"/>
        <v>18.256</v>
      </c>
      <c r="M10" s="32">
        <f t="shared" si="4"/>
        <v>0</v>
      </c>
      <c r="N10" s="10">
        <f t="shared" si="5"/>
        <v>0</v>
      </c>
    </row>
    <row r="11" spans="2:14" x14ac:dyDescent="0.3">
      <c r="B11" s="4" t="s">
        <v>12</v>
      </c>
      <c r="D11" s="5"/>
      <c r="E11" s="11">
        <v>2.5</v>
      </c>
      <c r="F11" s="36">
        <v>0</v>
      </c>
      <c r="G11" s="7">
        <f t="shared" si="0"/>
        <v>0</v>
      </c>
      <c r="I11" s="8" t="str">
        <f t="shared" si="1"/>
        <v>VoIP Adapter</v>
      </c>
      <c r="K11" s="9"/>
      <c r="L11" s="9">
        <f t="shared" si="2"/>
        <v>4</v>
      </c>
      <c r="M11" s="32">
        <f t="shared" si="4"/>
        <v>0</v>
      </c>
      <c r="N11" s="10">
        <f t="shared" si="5"/>
        <v>0</v>
      </c>
    </row>
    <row r="12" spans="2:14" x14ac:dyDescent="0.3">
      <c r="B12" s="4" t="s">
        <v>13</v>
      </c>
      <c r="D12" s="5"/>
      <c r="E12" s="11">
        <v>15.04</v>
      </c>
      <c r="F12" s="36">
        <v>0</v>
      </c>
      <c r="G12" s="7">
        <f t="shared" si="0"/>
        <v>0</v>
      </c>
      <c r="I12" s="8" t="str">
        <f t="shared" si="1"/>
        <v>Phone - IP</v>
      </c>
      <c r="K12" s="9"/>
      <c r="L12" s="9">
        <f t="shared" si="2"/>
        <v>24.064</v>
      </c>
      <c r="M12" s="32">
        <f t="shared" si="4"/>
        <v>0</v>
      </c>
      <c r="N12" s="10">
        <f t="shared" si="5"/>
        <v>0</v>
      </c>
    </row>
    <row r="13" spans="2:14" x14ac:dyDescent="0.3">
      <c r="B13" s="4" t="s">
        <v>14</v>
      </c>
      <c r="D13" s="5"/>
      <c r="E13" s="11">
        <v>19.86</v>
      </c>
      <c r="F13" s="36">
        <v>0</v>
      </c>
      <c r="G13" s="7">
        <f t="shared" si="0"/>
        <v>0</v>
      </c>
      <c r="I13" s="8" t="str">
        <f t="shared" si="1"/>
        <v>TV , LED</v>
      </c>
      <c r="L13" s="9">
        <f t="shared" si="2"/>
        <v>31.775999999999996</v>
      </c>
      <c r="M13" s="32">
        <f t="shared" si="4"/>
        <v>0</v>
      </c>
      <c r="N13" s="10">
        <f t="shared" si="5"/>
        <v>0</v>
      </c>
    </row>
    <row r="14" spans="2:14" x14ac:dyDescent="0.3">
      <c r="B14" s="4" t="s">
        <v>15</v>
      </c>
      <c r="D14" s="5"/>
      <c r="E14" s="11">
        <v>26.96</v>
      </c>
      <c r="F14" s="36">
        <v>0</v>
      </c>
      <c r="G14" s="7">
        <f t="shared" si="0"/>
        <v>0</v>
      </c>
      <c r="I14" s="8" t="str">
        <f t="shared" si="1"/>
        <v>Router</v>
      </c>
      <c r="L14" s="9">
        <f t="shared" si="2"/>
        <v>43.135999999999996</v>
      </c>
      <c r="M14" s="32">
        <f t="shared" si="4"/>
        <v>0</v>
      </c>
      <c r="N14" s="10">
        <f t="shared" si="5"/>
        <v>0</v>
      </c>
    </row>
    <row r="15" spans="2:14" x14ac:dyDescent="0.3">
      <c r="B15" s="4" t="s">
        <v>16</v>
      </c>
      <c r="D15" s="5"/>
      <c r="E15" s="11">
        <v>12.5</v>
      </c>
      <c r="F15" s="36">
        <v>0</v>
      </c>
      <c r="G15" s="7">
        <f t="shared" si="0"/>
        <v>0</v>
      </c>
      <c r="I15" s="8" t="str">
        <f t="shared" si="1"/>
        <v>Modem</v>
      </c>
      <c r="L15" s="9">
        <f t="shared" si="2"/>
        <v>20</v>
      </c>
      <c r="M15" s="32">
        <f t="shared" si="4"/>
        <v>0</v>
      </c>
      <c r="N15" s="10">
        <f t="shared" si="5"/>
        <v>0</v>
      </c>
    </row>
    <row r="16" spans="2:14" x14ac:dyDescent="0.3">
      <c r="B16" s="4" t="s">
        <v>17</v>
      </c>
      <c r="D16" s="5"/>
      <c r="E16" s="11">
        <v>55.26</v>
      </c>
      <c r="F16" s="36">
        <v>0</v>
      </c>
      <c r="G16" s="7">
        <f t="shared" si="0"/>
        <v>0</v>
      </c>
      <c r="I16" s="8" t="str">
        <f t="shared" si="1"/>
        <v>VoIP PBX Server</v>
      </c>
      <c r="L16" s="9">
        <f t="shared" si="2"/>
        <v>88.415999999999997</v>
      </c>
      <c r="M16" s="32">
        <f t="shared" si="4"/>
        <v>0</v>
      </c>
      <c r="N16" s="10">
        <f t="shared" si="5"/>
        <v>0</v>
      </c>
    </row>
    <row r="17" spans="2:14" x14ac:dyDescent="0.3">
      <c r="B17" s="4" t="s">
        <v>18</v>
      </c>
      <c r="D17" s="5"/>
      <c r="E17" s="11">
        <v>26.32</v>
      </c>
      <c r="F17" s="36">
        <v>0</v>
      </c>
      <c r="G17" s="7">
        <f t="shared" si="0"/>
        <v>0</v>
      </c>
      <c r="I17" s="8" t="str">
        <f t="shared" si="1"/>
        <v>File Server</v>
      </c>
      <c r="L17" s="9">
        <f t="shared" si="2"/>
        <v>42.112000000000002</v>
      </c>
      <c r="M17" s="32">
        <f t="shared" si="4"/>
        <v>0</v>
      </c>
      <c r="N17" s="10">
        <f t="shared" si="5"/>
        <v>0</v>
      </c>
    </row>
    <row r="18" spans="2:14" x14ac:dyDescent="0.3">
      <c r="B18" s="4" t="s">
        <v>19</v>
      </c>
      <c r="D18" s="5"/>
      <c r="E18" s="11">
        <v>23.5</v>
      </c>
      <c r="F18" s="36">
        <v>0</v>
      </c>
      <c r="G18" s="7">
        <f t="shared" si="0"/>
        <v>0</v>
      </c>
      <c r="I18" s="8" t="str">
        <f t="shared" si="1"/>
        <v>WiFi Access Point</v>
      </c>
      <c r="L18" s="9">
        <f t="shared" si="2"/>
        <v>37.6</v>
      </c>
      <c r="M18" s="32">
        <f t="shared" si="4"/>
        <v>0</v>
      </c>
      <c r="N18" s="10">
        <f t="shared" si="5"/>
        <v>0</v>
      </c>
    </row>
    <row r="19" spans="2:14" x14ac:dyDescent="0.3">
      <c r="B19" s="4" t="s">
        <v>20</v>
      </c>
      <c r="D19" s="5"/>
      <c r="E19" s="11">
        <v>23.5</v>
      </c>
      <c r="F19" s="36">
        <v>0</v>
      </c>
      <c r="G19" s="7">
        <f t="shared" si="0"/>
        <v>0</v>
      </c>
      <c r="I19" s="8" t="str">
        <f t="shared" si="1"/>
        <v>Printer</v>
      </c>
      <c r="L19" s="9">
        <f t="shared" si="2"/>
        <v>37.6</v>
      </c>
      <c r="M19" s="32">
        <f t="shared" si="4"/>
        <v>0</v>
      </c>
      <c r="N19" s="10">
        <f t="shared" si="5"/>
        <v>0</v>
      </c>
    </row>
    <row r="20" spans="2:14" x14ac:dyDescent="0.3">
      <c r="B20" s="4" t="s">
        <v>21</v>
      </c>
      <c r="D20" s="5"/>
      <c r="E20" s="11">
        <v>4.5</v>
      </c>
      <c r="F20" s="36">
        <v>0</v>
      </c>
      <c r="G20" s="7">
        <f t="shared" si="0"/>
        <v>0</v>
      </c>
      <c r="I20" s="8" t="str">
        <f>(B20)</f>
        <v>Uniteruptable Power Supply</v>
      </c>
      <c r="L20" s="9">
        <f t="shared" si="2"/>
        <v>7.1999999999999993</v>
      </c>
      <c r="M20" s="32">
        <f t="shared" si="4"/>
        <v>0</v>
      </c>
      <c r="N20" s="10">
        <f t="shared" si="5"/>
        <v>0</v>
      </c>
    </row>
    <row r="21" spans="2:14" x14ac:dyDescent="0.3">
      <c r="B21" s="4" t="s">
        <v>23</v>
      </c>
      <c r="C21" s="11"/>
      <c r="D21" s="5"/>
      <c r="E21" s="11">
        <v>25</v>
      </c>
      <c r="F21" s="36">
        <v>0</v>
      </c>
      <c r="G21" s="7">
        <f t="shared" ref="G21:G24" si="6">SUM(E21*F21)</f>
        <v>0</v>
      </c>
      <c r="I21" s="28" t="str">
        <f>(B21)</f>
        <v>1TB Offsite (Secure) Locally Stored Data backup</v>
      </c>
      <c r="L21" s="9">
        <f t="shared" si="2"/>
        <v>40</v>
      </c>
      <c r="M21" s="32">
        <f t="shared" si="4"/>
        <v>0</v>
      </c>
      <c r="N21" s="7">
        <f>SUM(L21*M21)</f>
        <v>0</v>
      </c>
    </row>
    <row r="22" spans="2:14" x14ac:dyDescent="0.3">
      <c r="B22" s="4" t="s">
        <v>27</v>
      </c>
      <c r="C22" s="11"/>
      <c r="D22" s="5"/>
      <c r="E22" s="11">
        <v>20</v>
      </c>
      <c r="F22" s="36">
        <v>0</v>
      </c>
      <c r="G22" s="7">
        <f t="shared" si="6"/>
        <v>0</v>
      </c>
      <c r="I22" s="28" t="str">
        <f>(B22)</f>
        <v>Web Hosting</v>
      </c>
      <c r="L22" s="9">
        <f>SUM(E22)</f>
        <v>20</v>
      </c>
      <c r="M22" s="32">
        <f t="shared" si="4"/>
        <v>0</v>
      </c>
      <c r="N22" s="7">
        <f t="shared" ref="N22:N23" si="7">SUM(L22*M22)</f>
        <v>0</v>
      </c>
    </row>
    <row r="23" spans="2:14" x14ac:dyDescent="0.3">
      <c r="B23" s="4" t="s">
        <v>28</v>
      </c>
      <c r="C23" s="11"/>
      <c r="D23" s="5"/>
      <c r="E23" s="11">
        <v>19.989999999999998</v>
      </c>
      <c r="F23" s="36">
        <v>0</v>
      </c>
      <c r="G23" s="7">
        <f t="shared" si="6"/>
        <v>0</v>
      </c>
      <c r="I23" s="28" t="str">
        <f>(B23)</f>
        <v>VoIP Phone / per Line</v>
      </c>
      <c r="L23" s="9">
        <f>SUM(E23)</f>
        <v>19.989999999999998</v>
      </c>
      <c r="M23" s="32">
        <f t="shared" si="4"/>
        <v>0</v>
      </c>
      <c r="N23" s="7">
        <f t="shared" si="7"/>
        <v>0</v>
      </c>
    </row>
    <row r="24" spans="2:14" ht="15" thickBot="1" x14ac:dyDescent="0.35">
      <c r="B24" s="8" t="s">
        <v>29</v>
      </c>
      <c r="E24" s="35">
        <v>8</v>
      </c>
      <c r="F24" s="36">
        <v>0</v>
      </c>
      <c r="G24" s="7">
        <f t="shared" si="6"/>
        <v>0</v>
      </c>
      <c r="I24" s="8" t="str">
        <f>(B24)</f>
        <v>Email Hosting  /per user account</v>
      </c>
      <c r="L24" s="34">
        <f>SUM(E24)</f>
        <v>8</v>
      </c>
      <c r="M24" s="12">
        <f>SUM(F24)</f>
        <v>0</v>
      </c>
      <c r="N24" s="7">
        <f>SUM(L24*M24)</f>
        <v>0</v>
      </c>
    </row>
    <row r="25" spans="2:14" ht="21" x14ac:dyDescent="0.4">
      <c r="B25" s="24"/>
      <c r="C25" s="25"/>
      <c r="D25" s="26" t="s">
        <v>22</v>
      </c>
      <c r="E25" s="27"/>
      <c r="F25" s="27"/>
      <c r="G25" s="13">
        <f>SUM(G3:G24)</f>
        <v>0</v>
      </c>
      <c r="I25" s="8"/>
      <c r="K25" s="26" t="s">
        <v>22</v>
      </c>
      <c r="L25" s="27"/>
      <c r="M25" s="27"/>
      <c r="N25" s="13">
        <f>SUM(N3:N24)</f>
        <v>0</v>
      </c>
    </row>
    <row r="26" spans="2:14" ht="97.8" customHeight="1" thickBot="1" x14ac:dyDescent="0.35">
      <c r="B26" s="14" t="s">
        <v>30</v>
      </c>
      <c r="C26" s="15"/>
      <c r="D26" s="15"/>
      <c r="E26" s="15"/>
      <c r="F26" s="15"/>
      <c r="G26" s="16"/>
      <c r="I26" s="17" t="s">
        <v>25</v>
      </c>
      <c r="J26" s="18"/>
      <c r="K26" s="18"/>
      <c r="L26" s="18"/>
      <c r="M26" s="18"/>
      <c r="N26" s="19"/>
    </row>
  </sheetData>
  <sheetProtection algorithmName="SHA-512" hashValue="lM2ITgpPjQePUjkkqAf9K0Cp9k/gSf5wes+c6EfOmhCLkDGrH8EH/6PVIlE6R4p9l3U4SBJa/2jU/Ixwh12atg==" saltValue="GeQthlphlr3hISmfjsElHQ==" spinCount="100000" sheet="1" objects="1" scenarios="1"/>
  <protectedRanges>
    <protectedRange sqref="F3:F24 M3:M23" name="Range1" securityDescriptor="O:WDG:WDD:(A;;CC;;;WD)"/>
  </protectedRanges>
  <mergeCells count="8">
    <mergeCell ref="B1:N1"/>
    <mergeCell ref="B26:G26"/>
    <mergeCell ref="I26:N26"/>
    <mergeCell ref="B2:D2"/>
    <mergeCell ref="I2:K2"/>
    <mergeCell ref="B25:C25"/>
    <mergeCell ref="D25:F25"/>
    <mergeCell ref="K25:M25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Managed IT Services</dc:title>
  <dc:creator>Proxell Technologies</dc:creator>
  <cp:lastModifiedBy>StarLord</cp:lastModifiedBy>
  <dcterms:created xsi:type="dcterms:W3CDTF">2020-08-01T16:17:36Z</dcterms:created>
  <dcterms:modified xsi:type="dcterms:W3CDTF">2020-08-01T16:50:20Z</dcterms:modified>
</cp:coreProperties>
</file>